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\Documents\"/>
    </mc:Choice>
  </mc:AlternateContent>
  <xr:revisionPtr revIDLastSave="0" documentId="8_{7DCBB094-7CB7-49E0-85CF-5A9E9F8E2623}" xr6:coauthVersionLast="47" xr6:coauthVersionMax="47" xr10:uidLastSave="{00000000-0000-0000-0000-000000000000}"/>
  <bookViews>
    <workbookView xWindow="-110" yWindow="-110" windowWidth="19420" windowHeight="10420" xr2:uid="{5A96F346-4870-A34C-B19D-95559BF7A8B8}"/>
  </bookViews>
  <sheets>
    <sheet name="Hovedbudsjett" sheetId="1" r:id="rId1"/>
    <sheet name="Prosjektbudsjet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86" i="2"/>
  <c r="E72" i="2"/>
  <c r="E70" i="2"/>
  <c r="E57" i="2"/>
  <c r="E68" i="2"/>
  <c r="E63" i="2"/>
  <c r="E58" i="2"/>
  <c r="E48" i="2"/>
  <c r="E33" i="2"/>
  <c r="E35" i="2"/>
  <c r="E44" i="2"/>
  <c r="E26" i="2"/>
  <c r="E20" i="2"/>
  <c r="E14" i="2"/>
  <c r="E7" i="2"/>
  <c r="E28" i="2" l="1"/>
</calcChain>
</file>

<file path=xl/sharedStrings.xml><?xml version="1.0" encoding="utf-8"?>
<sst xmlns="http://schemas.openxmlformats.org/spreadsheetml/2006/main" count="110" uniqueCount="69">
  <si>
    <t>Prosjektbudsjett 2019</t>
  </si>
  <si>
    <t>Årsmøte</t>
  </si>
  <si>
    <t>Inntekter</t>
  </si>
  <si>
    <t>Deltageravgift</t>
  </si>
  <si>
    <t>Sum</t>
  </si>
  <si>
    <t>Utgifter</t>
  </si>
  <si>
    <t>Reise</t>
  </si>
  <si>
    <t>Mat</t>
  </si>
  <si>
    <t>Ledsagere</t>
  </si>
  <si>
    <t>Opphold</t>
  </si>
  <si>
    <t xml:space="preserve">LNU herreløs arv </t>
  </si>
  <si>
    <t>Julebord</t>
  </si>
  <si>
    <t>Aktiviteter</t>
  </si>
  <si>
    <t>Detaljer</t>
  </si>
  <si>
    <t xml:space="preserve">LNU Frifond </t>
  </si>
  <si>
    <t>Tilskudd fra fylkeslag</t>
  </si>
  <si>
    <t xml:space="preserve">Medlemskontigenter </t>
  </si>
  <si>
    <t xml:space="preserve">100kr pr medlem </t>
  </si>
  <si>
    <t>Egenandel deltagere</t>
  </si>
  <si>
    <t xml:space="preserve">Sum inntekter </t>
  </si>
  <si>
    <t xml:space="preserve">Utgifter </t>
  </si>
  <si>
    <t xml:space="preserve">Administrasjon </t>
  </si>
  <si>
    <t>Styremøter</t>
  </si>
  <si>
    <t>TVK og landsmøte</t>
  </si>
  <si>
    <t xml:space="preserve">Sum administrasjon </t>
  </si>
  <si>
    <t xml:space="preserve">Medlemsaktiviteter </t>
  </si>
  <si>
    <t xml:space="preserve">Sum medlemsaktiviteter </t>
  </si>
  <si>
    <t xml:space="preserve">Sum kostnader </t>
  </si>
  <si>
    <t xml:space="preserve">Resultat </t>
  </si>
  <si>
    <t xml:space="preserve">3 ledsagere </t>
  </si>
  <si>
    <t xml:space="preserve">Diverse </t>
  </si>
  <si>
    <t>5 ledsagere</t>
  </si>
  <si>
    <t>Dagsarrangementer</t>
  </si>
  <si>
    <t>Opphold, mat og reise</t>
  </si>
  <si>
    <t xml:space="preserve">Aktiviteter </t>
  </si>
  <si>
    <t xml:space="preserve">Vårarrangement </t>
  </si>
  <si>
    <t>Opphold, reise og mat</t>
  </si>
  <si>
    <t xml:space="preserve">Vannaktivitetsleir  </t>
  </si>
  <si>
    <t xml:space="preserve">Overnatting </t>
  </si>
  <si>
    <t>Transport</t>
  </si>
  <si>
    <t xml:space="preserve">Leie av utstyr </t>
  </si>
  <si>
    <t xml:space="preserve">Dagsarrangementer </t>
  </si>
  <si>
    <t xml:space="preserve">Friluftlivsarrangementer </t>
  </si>
  <si>
    <t xml:space="preserve">Kulturarrangementer </t>
  </si>
  <si>
    <t>Total sum inntekter:</t>
  </si>
  <si>
    <t>Total sum utgifter</t>
  </si>
  <si>
    <t>(minus = overskudd) (ingenting foran = underskudd)</t>
  </si>
  <si>
    <t>1000kr per deltager på Landsmøtet og TVK</t>
  </si>
  <si>
    <t xml:space="preserve">20 deltakere. 500kr per </t>
  </si>
  <si>
    <t>Overnatting</t>
  </si>
  <si>
    <t>Idrettshelg</t>
  </si>
  <si>
    <t>Overnatting i gymsal</t>
  </si>
  <si>
    <t>Aktiviteter med Oslo kajakklubb</t>
  </si>
  <si>
    <t xml:space="preserve">Sommeraktivitetsleir </t>
  </si>
  <si>
    <t>Leie av hytter på Geilolia hyttetun</t>
  </si>
  <si>
    <t>Sykler, kanoer, hesteridning, guide til fjelltur etc</t>
  </si>
  <si>
    <t xml:space="preserve">6 ledsagere + instruktører </t>
  </si>
  <si>
    <t>24 betalende deltagere</t>
  </si>
  <si>
    <t>Liseberg</t>
  </si>
  <si>
    <t>30 deltagere</t>
  </si>
  <si>
    <t>25 deltagere</t>
  </si>
  <si>
    <t>Overnatting for 35 personer</t>
  </si>
  <si>
    <t>Reise, opphold og mat</t>
  </si>
  <si>
    <t>4 ledsagere</t>
  </si>
  <si>
    <t>Tilbud fra Hurdal</t>
  </si>
  <si>
    <t>Sommeraktivitetsuke</t>
  </si>
  <si>
    <t xml:space="preserve">Lisebergtur  </t>
  </si>
  <si>
    <t>Eksternt innvilgede midler</t>
  </si>
  <si>
    <t>Budsjett Norges Blindeforbunds ungdom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</si>
</sst>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Gotham Rounded Book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81C7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 (Brødtekst)"/>
    </font>
    <font>
      <sz val="14"/>
      <color theme="2"/>
      <name val="Calibri (Brødtekst)"/>
    </font>
    <font>
      <b/>
      <sz val="16"/>
      <color theme="0"/>
      <name val="Gotham Rounded Book"/>
    </font>
  </fonts>
  <fills count="6">
    <fill>
      <patternFill patternType="none"/>
    </fill>
    <fill>
      <patternFill patternType="gray125"/>
    </fill>
    <fill>
      <patternFill patternType="solid">
        <fgColor rgb="FF0081C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81C7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3" fillId="2" borderId="0" xfId="0" applyNumberFormat="1" applyFont="1" applyFill="1"/>
    <xf numFmtId="0" fontId="1" fillId="2" borderId="0" xfId="0" applyFont="1" applyFill="1"/>
    <xf numFmtId="3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0" borderId="0" xfId="0" applyFont="1"/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vertical="top"/>
    </xf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/>
    <xf numFmtId="3" fontId="9" fillId="0" borderId="1" xfId="0" applyNumberFormat="1" applyFont="1" applyBorder="1" applyAlignment="1">
      <alignment vertical="top"/>
    </xf>
    <xf numFmtId="3" fontId="9" fillId="0" borderId="0" xfId="0" applyNumberFormat="1" applyFont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top"/>
    </xf>
    <xf numFmtId="3" fontId="9" fillId="0" borderId="3" xfId="0" applyNumberFormat="1" applyFont="1" applyBorder="1" applyAlignment="1">
      <alignment vertical="top"/>
    </xf>
    <xf numFmtId="0" fontId="9" fillId="0" borderId="3" xfId="0" applyFont="1" applyBorder="1"/>
    <xf numFmtId="0" fontId="9" fillId="0" borderId="2" xfId="0" applyFont="1" applyBorder="1"/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1" fillId="3" borderId="0" xfId="0" applyFont="1" applyFill="1"/>
    <xf numFmtId="3" fontId="4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 applyAlignment="1">
      <alignment vertical="top"/>
    </xf>
    <xf numFmtId="0" fontId="11" fillId="4" borderId="0" xfId="0" applyFont="1" applyFill="1"/>
    <xf numFmtId="3" fontId="1" fillId="4" borderId="0" xfId="0" applyNumberFormat="1" applyFont="1" applyFill="1"/>
    <xf numFmtId="0" fontId="4" fillId="4" borderId="0" xfId="0" applyFont="1" applyFill="1"/>
    <xf numFmtId="3" fontId="1" fillId="4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1" fillId="3" borderId="0" xfId="0" applyFont="1" applyFill="1"/>
    <xf numFmtId="0" fontId="1" fillId="4" borderId="0" xfId="0" applyFont="1" applyFill="1" applyAlignment="1">
      <alignment vertical="top"/>
    </xf>
    <xf numFmtId="0" fontId="1" fillId="4" borderId="0" xfId="0" applyFont="1" applyFill="1"/>
    <xf numFmtId="0" fontId="9" fillId="0" borderId="2" xfId="0" applyFont="1" applyBorder="1" applyAlignment="1">
      <alignment vertical="center"/>
    </xf>
    <xf numFmtId="0" fontId="1" fillId="5" borderId="0" xfId="0" applyFont="1" applyFill="1"/>
    <xf numFmtId="0" fontId="10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3" fontId="10" fillId="5" borderId="0" xfId="0" applyNumberFormat="1" applyFont="1" applyFill="1" applyAlignment="1">
      <alignment vertical="top"/>
    </xf>
    <xf numFmtId="0" fontId="9" fillId="5" borderId="0" xfId="0" applyFont="1" applyFill="1"/>
    <xf numFmtId="3" fontId="9" fillId="5" borderId="0" xfId="0" applyNumberFormat="1" applyFont="1" applyFill="1" applyAlignment="1">
      <alignment vertical="top"/>
    </xf>
    <xf numFmtId="0" fontId="4" fillId="5" borderId="0" xfId="0" applyFont="1" applyFill="1"/>
    <xf numFmtId="0" fontId="11" fillId="5" borderId="0" xfId="0" applyFont="1" applyFill="1"/>
    <xf numFmtId="3" fontId="1" fillId="5" borderId="0" xfId="0" applyNumberFormat="1" applyFont="1" applyFill="1"/>
    <xf numFmtId="3" fontId="1" fillId="5" borderId="0" xfId="0" applyNumberFormat="1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11" fillId="0" borderId="0" xfId="0" applyFont="1"/>
    <xf numFmtId="3" fontId="11" fillId="0" borderId="0" xfId="0" applyNumberFormat="1" applyFont="1" applyAlignment="1">
      <alignment vertical="top"/>
    </xf>
    <xf numFmtId="0" fontId="9" fillId="5" borderId="2" xfId="0" applyFont="1" applyFill="1" applyBorder="1" applyAlignment="1">
      <alignment vertical="center"/>
    </xf>
    <xf numFmtId="0" fontId="12" fillId="5" borderId="0" xfId="0" applyFont="1" applyFill="1" applyAlignment="1">
      <alignment vertical="top"/>
    </xf>
    <xf numFmtId="0" fontId="13" fillId="2" borderId="0" xfId="0" applyFont="1" applyFill="1" applyAlignment="1">
      <alignment vertical="center"/>
    </xf>
  </cellXfs>
  <cellStyles count="1">
    <cellStyle name="Normal" xfId="0" builtinId="0"/>
  </cellStyles>
  <dxfs count="1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indent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81C7"/>
      <color rgb="FFBDD7EF"/>
      <color rgb="FF799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67689</xdr:colOff>
      <xdr:row>0</xdr:row>
      <xdr:rowOff>256817</xdr:rowOff>
    </xdr:from>
    <xdr:to>
      <xdr:col>8</xdr:col>
      <xdr:colOff>1071586</xdr:colOff>
      <xdr:row>0</xdr:row>
      <xdr:rowOff>834027</xdr:rowOff>
    </xdr:to>
    <xdr:pic>
      <xdr:nvPicPr>
        <xdr:cNvPr id="3" name="Bilde 2" descr="NBfU logo av et øye">
          <a:extLst>
            <a:ext uri="{FF2B5EF4-FFF2-40B4-BE49-F238E27FC236}">
              <a16:creationId xmlns:a16="http://schemas.microsoft.com/office/drawing/2014/main" id="{C75B3A40-3807-7640-BAA7-D6B76F60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2489" y="256817"/>
          <a:ext cx="1003897" cy="5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626534</xdr:colOff>
      <xdr:row>0</xdr:row>
      <xdr:rowOff>270933</xdr:rowOff>
    </xdr:from>
    <xdr:to>
      <xdr:col>8</xdr:col>
      <xdr:colOff>631365</xdr:colOff>
      <xdr:row>0</xdr:row>
      <xdr:rowOff>848143</xdr:rowOff>
    </xdr:to>
    <xdr:pic>
      <xdr:nvPicPr>
        <xdr:cNvPr id="3" name="Bilde 2" descr="NBfU logo av et øye">
          <a:extLst>
            <a:ext uri="{FF2B5EF4-FFF2-40B4-BE49-F238E27FC236}">
              <a16:creationId xmlns:a16="http://schemas.microsoft.com/office/drawing/2014/main" id="{26A538C0-0943-9142-82ED-AF4A1759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1" y="270933"/>
          <a:ext cx="1003897" cy="5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0F3F56-7E64-AD42-88BC-D6B3E1EB5848}" name="Tabell1" displayName="Tabell1" ref="B6:I11" headerRowCount="0" totalsRowShown="0" headerRowDxfId="181" dataDxfId="180">
  <tableColumns count="8">
    <tableColumn id="1" xr3:uid="{D634BC7A-56B6-844C-900F-630266AE66C3}" name="Kolonne1" headerRowDxfId="179" dataDxfId="178"/>
    <tableColumn id="2" xr3:uid="{314FAEDD-F2AC-2D41-8BF1-544D061E4399}" name="Kolonne2" headerRowDxfId="177" dataDxfId="176"/>
    <tableColumn id="3" xr3:uid="{78DA70CE-49C9-1540-ABFF-7D7E88DDA950}" name="Kolonne3" headerRowDxfId="175" dataDxfId="174"/>
    <tableColumn id="4" xr3:uid="{5A8CF31F-46B6-6D45-ABA5-40EC723EA5DD}" name="Kolonne4" headerRowDxfId="173" dataDxfId="172"/>
    <tableColumn id="5" xr3:uid="{8662EF8B-35B7-C745-827D-C9D5AAFD5708}" name="Kolonne5" headerRowDxfId="171" dataDxfId="170"/>
    <tableColumn id="6" xr3:uid="{3E655D30-2391-BE4F-B2E9-AACA3962333C}" name="Kolonne6" headerRowDxfId="169" dataDxfId="168"/>
    <tableColumn id="7" xr3:uid="{B7C830BC-393F-2F49-B9B2-807170B90825}" name="Kolonne7" headerRowDxfId="167" dataDxfId="166"/>
    <tableColumn id="8" xr3:uid="{B01779A4-903C-DC42-A05F-D4D0516129BD}" name="Kolonne8" headerRowDxfId="165" dataDxfId="164"/>
  </tableColumns>
  <tableStyleInfo name="TableStyleLight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C279195-842D-9045-A9FD-FF38DD6BF09D}" name="Tabell3715181920" displayName="Tabell3715181920" ref="B79:I82" headerRowCount="0" totalsRowShown="0">
  <tableColumns count="8">
    <tableColumn id="1" xr3:uid="{3E66EAAF-59B3-FB49-AFB9-E94AE87E4492}" name="Kolonne1" headerRowDxfId="55" dataDxfId="54"/>
    <tableColumn id="2" xr3:uid="{0808BF00-0CFA-7D41-BA38-F55ACA085924}" name="Kolonne2" headerRowDxfId="53" dataDxfId="52"/>
    <tableColumn id="3" xr3:uid="{1998C016-2255-7A49-8283-7116E50EC4CB}" name="Kolonne3" headerRowDxfId="51" dataDxfId="50"/>
    <tableColumn id="4" xr3:uid="{A85E4F21-5896-E541-8E7A-E0AA245873EB}" name="Kolonne4" headerRowDxfId="49" dataDxfId="48"/>
    <tableColumn id="5" xr3:uid="{65DA1773-4FE4-7144-806B-2656BD31DF26}" name="Kolonne5" headerRowDxfId="47" dataDxfId="46"/>
    <tableColumn id="6" xr3:uid="{FFF32C77-B5F2-5840-83C2-76B47A9E16FD}" name="Kolonne6" headerRowDxfId="45" dataDxfId="44"/>
    <tableColumn id="7" xr3:uid="{F075D935-53E0-C14D-B80F-128D6F6C1088}" name="Kolonne7" dataDxfId="43"/>
    <tableColumn id="8" xr3:uid="{6B62C974-F949-E94D-9189-9B06DB590AF0}" name="Kolonne8" dataDxfId="42"/>
  </tableColumns>
  <tableStyleInfo name="TableStyleLight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639FDF8-9066-4F40-A9C1-8AC40EBDD389}" name="Tabell371518" displayName="Tabell371518" ref="B38:I44" headerRowCount="0" totalsRowShown="0">
  <tableColumns count="8">
    <tableColumn id="1" xr3:uid="{3B9F82F7-A98B-724E-A7F0-2781F4EE2B60}" name="Kolonne1" headerRowDxfId="41" dataDxfId="40"/>
    <tableColumn id="2" xr3:uid="{EE4758A5-BBF6-8149-8143-231E63589451}" name="Kolonne2" headerRowDxfId="39" dataDxfId="38"/>
    <tableColumn id="3" xr3:uid="{E8747880-D087-234A-A290-E00C4FBC5707}" name="Kolonne3" headerRowDxfId="37" dataDxfId="36"/>
    <tableColumn id="4" xr3:uid="{523D82BE-3E03-B644-9054-008CDDC4B505}" name="Kolonne4" headerRowDxfId="35" dataDxfId="34"/>
    <tableColumn id="5" xr3:uid="{38033C78-3BEB-6B49-BAAE-EF6B01E58254}" name="Kolonne5" headerRowDxfId="33" dataDxfId="32"/>
    <tableColumn id="6" xr3:uid="{5696CC8D-49A8-704E-AF2B-40D491869E29}" name="Kolonne6" headerRowDxfId="31" dataDxfId="30"/>
    <tableColumn id="7" xr3:uid="{3BC54CE4-0975-8B44-9191-F5FDB254CB2A}" name="Kolonne7" dataDxfId="29"/>
    <tableColumn id="8" xr3:uid="{1CDDDE73-97C4-9C40-AB3C-87E5B9BB3D35}" name="Kolonne8" dataDxfId="28"/>
  </tableColumns>
  <tableStyleInfo name="TableStyleLight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1C1526-6007-7842-8B54-0BE68B793615}" name="Tabell261316" displayName="Tabell261316" ref="B33:I35" headerRowCount="0" totalsRowShown="0">
  <tableColumns count="8">
    <tableColumn id="1" xr3:uid="{5DDCD661-FFB4-1C4B-BBCC-4F615BFFA4D1}" name="Kolonne1" headerRowDxfId="27" dataDxfId="26"/>
    <tableColumn id="2" xr3:uid="{C1371584-33DA-9843-BE0A-2A74F2AAB649}" name="Kolonne2" headerRowDxfId="25" dataDxfId="24"/>
    <tableColumn id="3" xr3:uid="{9A105493-BB9E-3E40-AC8A-CF1F28DCB005}" name="Kolonne3" headerRowDxfId="23" dataDxfId="22"/>
    <tableColumn id="4" xr3:uid="{9C6D7998-59C3-4949-B9B9-2CBA05C9DEA6}" name="Kolonne4" headerRowDxfId="21" dataDxfId="20"/>
    <tableColumn id="5" xr3:uid="{A31C23D5-3133-C048-99D9-C67D14B95200}" name="Kolonne5" headerRowDxfId="19" dataDxfId="18"/>
    <tableColumn id="6" xr3:uid="{B0E97584-2F8D-E54C-B704-CE011CC23625}" name="Kolonne6" headerRowDxfId="17" dataDxfId="16"/>
    <tableColumn id="7" xr3:uid="{3C5330CB-6AC9-4F43-8AB4-ED80287FFBCE}" name="Kolonne7" dataDxfId="15"/>
    <tableColumn id="8" xr3:uid="{A3CB13B7-0D29-CA43-9473-47ED864912EF}" name="Kolonne8" dataDxfId="14"/>
  </tableColumns>
  <tableStyleInfo name="TableStyleLight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0DF75A-BC50-A04B-8EA4-4BF0E7F9A90D}" name="Tabell2613175" displayName="Tabell2613175" ref="B48:I48" headerRowCount="0" totalsRowShown="0">
  <tableColumns count="8">
    <tableColumn id="1" xr3:uid="{652AD2ED-D3E2-2E4B-95B2-B44A2A818995}" name="Kolonne1" headerRowDxfId="13" dataDxfId="12"/>
    <tableColumn id="2" xr3:uid="{3E9E9529-B655-954D-A0D0-3CC9912786E5}" name="Kolonne2" headerRowDxfId="11" dataDxfId="10"/>
    <tableColumn id="3" xr3:uid="{646C0A62-7B65-E944-A900-96DEE8369DCB}" name="Kolonne3" headerRowDxfId="9" dataDxfId="8"/>
    <tableColumn id="4" xr3:uid="{6789DFE9-5C17-7A49-AAD2-3158DAFEF1F8}" name="Kolonne4" headerRowDxfId="7" dataDxfId="6">
      <calculatedColumnFormula>-500*30</calculatedColumnFormula>
    </tableColumn>
    <tableColumn id="5" xr3:uid="{74D2EC58-919D-2D47-B345-C822F5654A39}" name="Kolonne5" headerRowDxfId="5" dataDxfId="4"/>
    <tableColumn id="6" xr3:uid="{16496E96-0084-A547-8D4A-D0D0F5AD76B0}" name="Kolonne6" headerRowDxfId="3" dataDxfId="2"/>
    <tableColumn id="7" xr3:uid="{E049C8BD-C527-2047-AD43-1E66BCDABE4E}" name="Kolonne7" dataDxfId="1"/>
    <tableColumn id="8" xr3:uid="{BB5BE9AD-52EE-AA49-B980-DB2BB3FACE70}" name="Kolonne8" dataDxfId="0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AE20C0-544A-6F46-826E-63C20397AD76}" name="Tabell2" displayName="Tabell2" ref="B17:I19" headerRowCount="0" totalsRowShown="0">
  <tableColumns count="8">
    <tableColumn id="1" xr3:uid="{C381340D-2C2E-1E47-B383-41FE01ACB0E9}" name="Kolonne1" headerRowDxfId="163" dataDxfId="162"/>
    <tableColumn id="2" xr3:uid="{51E230F5-BBDD-4148-AAA7-A7A5EC608473}" name="Kolonne2" headerRowDxfId="161" dataDxfId="160"/>
    <tableColumn id="3" xr3:uid="{6FA46D4F-35F7-744C-A598-F7F14EF2FE4C}" name="Kolonne3" headerRowDxfId="159" dataDxfId="158"/>
    <tableColumn id="4" xr3:uid="{371147AE-63CB-3444-B9D5-C1A16BE49B8C}" name="Kolonne4" headerRowDxfId="157" dataDxfId="156"/>
    <tableColumn id="5" xr3:uid="{BDE9267C-C07F-0F45-8963-0FA40B7EC341}" name="Kolonne5" headerRowDxfId="155" dataDxfId="154"/>
    <tableColumn id="6" xr3:uid="{D31DE1F1-BC78-0C4B-B424-A5C5F5A352E3}" name="Kolonne6" headerRowDxfId="153" dataDxfId="152"/>
    <tableColumn id="7" xr3:uid="{F5B656E0-A7B8-BB42-B649-16B78D1A39F5}" name="Kolonne7" dataDxfId="151"/>
    <tableColumn id="8" xr3:uid="{FD2D9B88-FF27-6241-84F9-90589F86D1F2}" name="Kolonne8" dataDxfId="150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84439A-FA5D-F64E-95FA-7FEC95E6D345}" name="Tabell3" displayName="Tabell3" ref="B22:I29" headerRowCount="0" totalsRowShown="0">
  <tableColumns count="8">
    <tableColumn id="1" xr3:uid="{9BEB71AE-A953-394F-88D7-EEF80EA5D629}" name="Kolonne1" headerRowDxfId="149" dataDxfId="148"/>
    <tableColumn id="2" xr3:uid="{A96F4325-78FC-2E4B-9CCD-D81E73CBB7C3}" name="Kolonne2" headerRowDxfId="147" dataDxfId="146"/>
    <tableColumn id="3" xr3:uid="{DC522B5D-FD43-4F41-8A90-68762737478D}" name="Kolonne3" headerRowDxfId="145" dataDxfId="144"/>
    <tableColumn id="4" xr3:uid="{F9042D40-3234-204F-A8A9-1D819E415260}" name="Kolonne4" headerRowDxfId="143" dataDxfId="142"/>
    <tableColumn id="5" xr3:uid="{2369CF5F-759B-F249-9CC6-D8A5E04FB3B8}" name="Kolonne5" headerRowDxfId="141" dataDxfId="140"/>
    <tableColumn id="6" xr3:uid="{B55F701B-E421-5A4B-B589-B5637F25E188}" name="Kolonne6" headerRowDxfId="139" dataDxfId="138"/>
    <tableColumn id="7" xr3:uid="{73DBEDD0-B617-F142-AC21-1B077FF00997}" name="Kolonne7" dataDxfId="137"/>
    <tableColumn id="8" xr3:uid="{2356723E-5687-494B-827B-CF3C37518B96}" name="Kolonne8" dataDxfId="136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69CE021-7E28-7F40-A868-4B2BAB89A67C}" name="Tabell7" displayName="Tabell7" ref="B32:I34" headerRowCount="0" totalsRowShown="0" headerRowDxfId="135">
  <tableColumns count="8">
    <tableColumn id="1" xr3:uid="{DDFC5D79-FBBB-784A-9721-B659DBFFFC06}" name="Kolonne1" headerRowDxfId="134"/>
    <tableColumn id="2" xr3:uid="{9B831493-1670-854B-83BC-548043029D3F}" name="Kolonne2" headerRowDxfId="133"/>
    <tableColumn id="3" xr3:uid="{66E874B0-3E1F-7641-AA38-5B96412CFE3F}" name="Kolonne3" headerRowDxfId="132"/>
    <tableColumn id="4" xr3:uid="{943C0FBE-6446-584A-B6B9-E0B5E43C0729}" name="Kolonne4" headerRowDxfId="131"/>
    <tableColumn id="5" xr3:uid="{249ED12A-3410-F94E-A3BC-EBDBC9746E00}" name="Kolonne5" headerRowDxfId="130"/>
    <tableColumn id="6" xr3:uid="{F3EF9745-AFB2-F544-A8F4-E9C4B0013367}" name="Kolonne6" headerRowDxfId="129"/>
    <tableColumn id="7" xr3:uid="{667F1A45-3D87-C149-9CCD-CC5B9DE6FBA4}" name="Kolonne7" headerRowDxfId="128"/>
    <tableColumn id="8" xr3:uid="{08386210-8215-304F-B91E-6F9CE51434B9}" name="Kolonne8" headerRowDxfId="127" dataDxfId="126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002313-3FED-1543-A9B7-696E8694A117}" name="Tabell26" displayName="Tabell26" ref="B20:I20" headerRowCount="0" totalsRowShown="0">
  <tableColumns count="8">
    <tableColumn id="1" xr3:uid="{C0F9A16F-8A5F-B74F-B93B-940CC2A45520}" name="Kolonne1" headerRowDxfId="125" dataDxfId="124"/>
    <tableColumn id="2" xr3:uid="{FBB0BEAB-5D4F-8445-B195-116DEAD6F158}" name="Kolonne2" headerRowDxfId="123" dataDxfId="122"/>
    <tableColumn id="3" xr3:uid="{77C51EA1-7AB0-4D4D-8C1D-FC100C7A5596}" name="Kolonne3" headerRowDxfId="121" dataDxfId="120"/>
    <tableColumn id="4" xr3:uid="{C69B94E6-2876-F84C-8E02-7E63A1A52FC1}" name="Kolonne4" headerRowDxfId="119" dataDxfId="118">
      <calculatedColumnFormula>-20*500</calculatedColumnFormula>
    </tableColumn>
    <tableColumn id="5" xr3:uid="{24B57EC3-E914-A049-8EE5-46173F5FD234}" name="Kolonne5" headerRowDxfId="117" dataDxfId="116"/>
    <tableColumn id="6" xr3:uid="{E3239D92-A4D2-4F4E-8D6E-03918F545BCE}" name="Kolonne6" headerRowDxfId="115" dataDxfId="114"/>
    <tableColumn id="7" xr3:uid="{9047D02D-F40A-874E-99C1-DFD27D1F9044}" name="Kolonne7" dataDxfId="113"/>
    <tableColumn id="8" xr3:uid="{7C42EEEE-3DDC-2943-A5D9-6A7AA008F909}" name="Kolonne8" dataDxfId="112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B006CBF-0A52-0146-A67A-F31A1CA4E3C3}" name="Tabell37" displayName="Tabell37" ref="B23:I28" headerRowCount="0" totalsRowShown="0">
  <tableColumns count="8">
    <tableColumn id="1" xr3:uid="{D2AB319C-EB47-6743-A2CC-4971C661D41B}" name="Kolonne1" headerRowDxfId="111" dataDxfId="110"/>
    <tableColumn id="2" xr3:uid="{9E705DFB-4781-C840-8F6D-C1906C35991B}" name="Kolonne2" headerRowDxfId="109" dataDxfId="108"/>
    <tableColumn id="3" xr3:uid="{AA5E0489-EC86-6046-970F-81E0DE8F3D19}" name="Kolonne3" headerRowDxfId="107" dataDxfId="106"/>
    <tableColumn id="4" xr3:uid="{2F09A8C7-1335-BF4E-909F-003E49044CD5}" name="Kolonne4" headerRowDxfId="105" dataDxfId="104"/>
    <tableColumn id="5" xr3:uid="{59FE0A12-78DF-BB41-AD5C-E82E4E95B853}" name="Kolonne5" headerRowDxfId="103" dataDxfId="102"/>
    <tableColumn id="6" xr3:uid="{EB9A0E5E-DE10-C14F-84DF-27DAB4AD99E0}" name="Kolonne6" headerRowDxfId="101" dataDxfId="100"/>
    <tableColumn id="7" xr3:uid="{CEA160D8-A6C1-1F4D-B775-2A082ADD970E}" name="Kolonne7" dataDxfId="99"/>
    <tableColumn id="8" xr3:uid="{D4206CEC-4438-6541-B1C9-E5D3EE3D23DB}" name="Kolonne8" dataDxfId="98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5000672-BC76-3743-B488-FAC6515F7D77}" name="Tabell2611" displayName="Tabell2611" ref="B7:I7" headerRowCount="0" totalsRowShown="0">
  <tableColumns count="8">
    <tableColumn id="1" xr3:uid="{ACCB267F-2123-3E48-8D41-97A3214AE515}" name="Kolonne1" headerRowDxfId="97" dataDxfId="96"/>
    <tableColumn id="2" xr3:uid="{A1A2CB40-C909-DA43-BBFD-8681F1627F82}" name="Kolonne2" headerRowDxfId="95" dataDxfId="94"/>
    <tableColumn id="3" xr3:uid="{76D47997-AF7A-064A-9D67-013D80B17850}" name="Kolonne3" headerRowDxfId="93" dataDxfId="92"/>
    <tableColumn id="4" xr3:uid="{710B46E0-CB03-724C-9BFB-96B92D7A7EBE}" name="Kolonne4" headerRowDxfId="91" dataDxfId="90">
      <calculatedColumnFormula>-500*20</calculatedColumnFormula>
    </tableColumn>
    <tableColumn id="5" xr3:uid="{72EB67D6-B8D0-5242-AF92-F26DF0A6EF5C}" name="Kolonne5" headerRowDxfId="89" dataDxfId="88"/>
    <tableColumn id="6" xr3:uid="{98344FD5-238B-F04C-B53A-3B32B7706F3D}" name="Kolonne6" headerRowDxfId="87" dataDxfId="86"/>
    <tableColumn id="7" xr3:uid="{FA268D96-7C35-634F-A581-7D84DB2AFCBF}" name="Kolonne7" dataDxfId="85"/>
    <tableColumn id="8" xr3:uid="{24121C53-1168-E349-BBB8-6CD6BB86BF92}" name="Kolonne8" dataDxfId="84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A54B2DF-73C9-5740-B823-3AFF31748358}" name="Tabell3712" displayName="Tabell3712" ref="B10:I15" headerRowCount="0" totalsRowShown="0">
  <tableColumns count="8">
    <tableColumn id="1" xr3:uid="{8485D09F-11B5-B841-A249-7EA813660F09}" name="Kolonne1" headerRowDxfId="83" dataDxfId="82"/>
    <tableColumn id="2" xr3:uid="{32578A70-A28C-EF4D-9C14-C4AEA15B0B73}" name="Kolonne2" headerRowDxfId="81" dataDxfId="80"/>
    <tableColumn id="3" xr3:uid="{BB50E41D-CC61-C54D-9CF2-67E30D37BEDA}" name="Kolonne3" headerRowDxfId="79" dataDxfId="78"/>
    <tableColumn id="4" xr3:uid="{112DA8C9-E2EC-A44A-B0C9-9CC95A962ED8}" name="Kolonne4" headerRowDxfId="77" dataDxfId="76"/>
    <tableColumn id="5" xr3:uid="{9BACBBD2-E940-AD44-AACF-0C11EF0A3D74}" name="Kolonne5" headerRowDxfId="75" dataDxfId="74"/>
    <tableColumn id="6" xr3:uid="{22CA5865-A185-0447-B2DA-F9AB92235733}" name="Kolonne6" headerRowDxfId="73" dataDxfId="72"/>
    <tableColumn id="7" xr3:uid="{5C1ABBDD-9C63-B740-99FE-7D7B86AF764F}" name="Kolonne7" dataDxfId="71"/>
    <tableColumn id="8" xr3:uid="{BA746235-1242-724C-9209-E9C5C2264FA6}" name="Kolonne8" dataDxfId="70"/>
  </tableColumns>
  <tableStyleInfo name="TableStyleLight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B4F9CDA-E99D-6E43-8E11-A631EE0F2B07}" name="Tabell37151819" displayName="Tabell37151819" ref="B58:I63" headerRowCount="0" totalsRowShown="0">
  <tableColumns count="8">
    <tableColumn id="1" xr3:uid="{B1AECA6C-F59A-984E-905E-77E1E282E4DA}" name="Kolonne1" headerRowDxfId="69" dataDxfId="68"/>
    <tableColumn id="2" xr3:uid="{9C3FC8FB-ABC7-5F46-AE52-E0B277855598}" name="Kolonne2" headerRowDxfId="67" dataDxfId="66"/>
    <tableColumn id="3" xr3:uid="{377C8A6F-0510-5E47-8A7D-58126335047C}" name="Kolonne3" headerRowDxfId="65" dataDxfId="64"/>
    <tableColumn id="4" xr3:uid="{7C607E9D-9687-6D41-993F-F02749365547}" name="Kolonne4" headerRowDxfId="63" dataDxfId="62"/>
    <tableColumn id="5" xr3:uid="{2A0283FF-BDA5-4945-95BB-C639548AA5B3}" name="Kolonne5" headerRowDxfId="61" dataDxfId="60"/>
    <tableColumn id="6" xr3:uid="{CD9B2304-45EE-104C-A484-53E1300B6931}" name="Kolonne6" headerRowDxfId="59" dataDxfId="58"/>
    <tableColumn id="7" xr3:uid="{B6054BC5-ADB4-6245-BA09-3EC753009E47}" name="Kolonne7" dataDxfId="57"/>
    <tableColumn id="8" xr3:uid="{EF9D2BC7-156E-654B-8D1D-80BBE276AD4E}" name="Kolonne8" dataDxfId="56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66C0-DAE0-954D-B626-27C42AAD6C9F}">
  <dimension ref="A1:K41"/>
  <sheetViews>
    <sheetView showGridLines="0" tabSelected="1" showRuler="0" zoomScale="250" zoomScaleNormal="100" workbookViewId="0">
      <selection activeCell="B2" sqref="B2"/>
    </sheetView>
  </sheetViews>
  <sheetFormatPr baseColWidth="10" defaultColWidth="10.83203125" defaultRowHeight="18.5"/>
  <cols>
    <col min="1" max="1" width="4" style="17" customWidth="1"/>
    <col min="2" max="2" width="27.1640625" style="17" customWidth="1"/>
    <col min="3" max="3" width="7.33203125" style="17" customWidth="1"/>
    <col min="4" max="4" width="14" style="19" customWidth="1"/>
    <col min="5" max="5" width="10.5" style="14" customWidth="1"/>
    <col min="6" max="6" width="8.1640625" style="15" customWidth="1"/>
    <col min="7" max="7" width="50.1640625" style="16" customWidth="1"/>
    <col min="8" max="8" width="13" style="15" customWidth="1"/>
    <col min="9" max="9" width="19.1640625" style="17" customWidth="1"/>
    <col min="10" max="10" width="4.1640625" style="14" customWidth="1"/>
    <col min="11" max="16384" width="10.83203125" style="14"/>
  </cols>
  <sheetData>
    <row r="1" spans="1:10" s="17" customFormat="1" ht="84" customHeight="1">
      <c r="A1" s="4"/>
      <c r="B1" s="4"/>
      <c r="C1" s="4"/>
      <c r="D1" s="69" t="s">
        <v>68</v>
      </c>
      <c r="E1" s="3"/>
      <c r="F1" s="4"/>
      <c r="G1" s="6"/>
      <c r="H1" s="5"/>
      <c r="I1" s="4"/>
      <c r="J1" s="4"/>
    </row>
    <row r="4" spans="1:10" s="20" customFormat="1" ht="28" customHeight="1">
      <c r="B4" s="7" t="s">
        <v>2</v>
      </c>
      <c r="C4" s="8"/>
      <c r="D4" s="8"/>
      <c r="E4" s="12"/>
      <c r="F4" s="1"/>
      <c r="G4" s="12" t="s">
        <v>13</v>
      </c>
      <c r="H4" s="10"/>
      <c r="I4" s="11"/>
    </row>
    <row r="5" spans="1:10" ht="22" customHeight="1">
      <c r="B5" s="21"/>
      <c r="C5" s="21"/>
      <c r="D5" s="21"/>
      <c r="E5" s="22"/>
      <c r="F5" s="23"/>
      <c r="G5" s="22"/>
      <c r="H5" s="21"/>
      <c r="I5" s="22"/>
    </row>
    <row r="6" spans="1:10" ht="22" customHeight="1">
      <c r="B6" s="26" t="s">
        <v>14</v>
      </c>
      <c r="C6" s="26"/>
      <c r="D6" s="26"/>
      <c r="E6" s="32"/>
      <c r="F6" s="26"/>
      <c r="G6" s="32"/>
      <c r="H6" s="26"/>
      <c r="I6" s="32"/>
    </row>
    <row r="7" spans="1:10" ht="22" customHeight="1">
      <c r="B7" s="26" t="s">
        <v>15</v>
      </c>
      <c r="C7" s="26"/>
      <c r="D7" s="26"/>
      <c r="E7" s="32"/>
      <c r="F7" s="39"/>
      <c r="G7" s="32"/>
      <c r="H7" s="39"/>
      <c r="I7" s="26"/>
    </row>
    <row r="8" spans="1:10" ht="22" customHeight="1">
      <c r="B8" s="26" t="s">
        <v>16</v>
      </c>
      <c r="C8" s="26"/>
      <c r="D8" s="26"/>
      <c r="E8" s="32"/>
      <c r="F8" s="26"/>
      <c r="G8" s="32" t="s">
        <v>17</v>
      </c>
      <c r="H8" s="26"/>
      <c r="I8" s="32"/>
    </row>
    <row r="9" spans="1:10" ht="22" customHeight="1">
      <c r="B9" s="26" t="s">
        <v>18</v>
      </c>
      <c r="C9" s="26"/>
      <c r="D9" s="26"/>
      <c r="E9" s="32"/>
      <c r="F9" s="26"/>
      <c r="G9" s="32"/>
      <c r="H9" s="26"/>
      <c r="I9" s="32"/>
    </row>
    <row r="10" spans="1:10" ht="22" customHeight="1">
      <c r="B10" s="37" t="s">
        <v>67</v>
      </c>
      <c r="C10" s="37"/>
      <c r="D10" s="37"/>
      <c r="E10" s="38"/>
      <c r="F10" s="37"/>
      <c r="G10" s="38"/>
      <c r="H10" s="37"/>
      <c r="I10" s="38"/>
    </row>
    <row r="11" spans="1:10" ht="22" customHeight="1">
      <c r="A11" s="14"/>
      <c r="B11" s="30" t="s">
        <v>19</v>
      </c>
      <c r="C11" s="26"/>
      <c r="D11" s="26"/>
      <c r="E11" s="31"/>
      <c r="F11" s="26"/>
      <c r="G11" s="31"/>
      <c r="H11" s="26"/>
      <c r="I11" s="31"/>
    </row>
    <row r="12" spans="1:10">
      <c r="A12" s="14"/>
      <c r="B12" s="14"/>
      <c r="C12" s="14"/>
      <c r="D12" s="14"/>
      <c r="F12" s="14"/>
      <c r="G12" s="14"/>
      <c r="H12" s="14"/>
      <c r="I12" s="14"/>
    </row>
    <row r="13" spans="1:10">
      <c r="A13" s="14"/>
      <c r="B13" s="23"/>
      <c r="C13" s="23"/>
      <c r="D13" s="23"/>
      <c r="E13" s="25"/>
      <c r="F13" s="23"/>
      <c r="G13" s="22"/>
      <c r="H13" s="21"/>
      <c r="I13" s="22"/>
    </row>
    <row r="14" spans="1:10" s="20" customFormat="1" ht="28" customHeight="1">
      <c r="B14" s="7" t="s">
        <v>20</v>
      </c>
      <c r="C14" s="8"/>
      <c r="D14" s="8"/>
      <c r="E14" s="9"/>
      <c r="F14" s="13"/>
      <c r="G14" s="9"/>
      <c r="H14" s="7"/>
      <c r="I14" s="9"/>
    </row>
    <row r="15" spans="1:10" ht="22" customHeight="1">
      <c r="A15" s="14"/>
      <c r="B15" s="21"/>
      <c r="C15" s="21"/>
      <c r="D15" s="21"/>
      <c r="E15" s="22"/>
      <c r="F15" s="23"/>
      <c r="G15" s="22"/>
      <c r="H15" s="21"/>
      <c r="I15" s="22"/>
    </row>
    <row r="16" spans="1:10" ht="22" customHeight="1">
      <c r="A16" s="14"/>
      <c r="B16" s="18" t="s">
        <v>21</v>
      </c>
      <c r="C16" s="21"/>
      <c r="D16" s="21"/>
      <c r="E16" s="22"/>
      <c r="F16" s="23"/>
      <c r="G16" s="22"/>
      <c r="H16" s="21"/>
      <c r="I16" s="22"/>
    </row>
    <row r="17" spans="1:11" ht="22" customHeight="1">
      <c r="A17" s="14"/>
      <c r="B17" s="21" t="s">
        <v>22</v>
      </c>
      <c r="C17" s="21"/>
      <c r="D17" s="21"/>
      <c r="E17" s="22"/>
      <c r="F17" s="23"/>
      <c r="G17" s="22"/>
      <c r="H17" s="22"/>
      <c r="I17" s="22"/>
      <c r="J17" s="22"/>
      <c r="K17" s="17"/>
    </row>
    <row r="18" spans="1:11" ht="22" customHeight="1">
      <c r="A18" s="14"/>
      <c r="B18" s="33" t="s">
        <v>23</v>
      </c>
      <c r="C18" s="33"/>
      <c r="D18" s="33"/>
      <c r="E18" s="34"/>
      <c r="F18" s="35"/>
      <c r="G18" s="34" t="s">
        <v>47</v>
      </c>
      <c r="H18" s="34"/>
      <c r="I18" s="34"/>
      <c r="J18" s="22"/>
      <c r="K18" s="17"/>
    </row>
    <row r="19" spans="1:11" ht="22" customHeight="1">
      <c r="A19" s="14"/>
      <c r="B19" s="28" t="s">
        <v>24</v>
      </c>
      <c r="C19" s="28"/>
      <c r="D19" s="28"/>
      <c r="E19" s="29"/>
      <c r="F19" s="23"/>
      <c r="G19" s="29"/>
      <c r="H19" s="22"/>
      <c r="I19" s="22"/>
      <c r="J19" s="24"/>
      <c r="K19" s="17"/>
    </row>
    <row r="20" spans="1:11" ht="22" customHeight="1">
      <c r="A20" s="14"/>
      <c r="B20" s="14"/>
      <c r="C20" s="14"/>
      <c r="D20" s="14"/>
      <c r="F20" s="14"/>
      <c r="G20" s="14"/>
      <c r="H20" s="21"/>
      <c r="I20" s="22"/>
    </row>
    <row r="21" spans="1:11" ht="22" customHeight="1">
      <c r="A21" s="14"/>
      <c r="B21" s="18" t="s">
        <v>25</v>
      </c>
      <c r="C21" s="21"/>
      <c r="D21" s="21"/>
      <c r="E21" s="22"/>
      <c r="F21" s="23"/>
      <c r="G21" s="22"/>
      <c r="H21" s="21"/>
      <c r="I21" s="22"/>
    </row>
    <row r="22" spans="1:11" ht="22" customHeight="1">
      <c r="A22" s="14"/>
      <c r="B22" s="21" t="s">
        <v>1</v>
      </c>
      <c r="C22" s="21"/>
      <c r="D22" s="21"/>
      <c r="E22" s="22"/>
      <c r="F22" s="23"/>
      <c r="G22" s="22"/>
      <c r="H22" s="22"/>
      <c r="I22" s="22"/>
      <c r="J22" s="22"/>
      <c r="K22" s="17"/>
    </row>
    <row r="23" spans="1:11" ht="22" customHeight="1">
      <c r="A23" s="14"/>
      <c r="B23" s="21" t="s">
        <v>50</v>
      </c>
      <c r="C23" s="21"/>
      <c r="D23" s="21"/>
      <c r="E23" s="22"/>
      <c r="F23" s="23"/>
      <c r="G23" s="22"/>
      <c r="H23" s="22"/>
      <c r="I23" s="22"/>
      <c r="J23" s="22"/>
      <c r="K23" s="17"/>
    </row>
    <row r="24" spans="1:11" ht="22" customHeight="1">
      <c r="A24" s="14"/>
      <c r="B24" s="21" t="s">
        <v>65</v>
      </c>
      <c r="C24" s="21"/>
      <c r="D24" s="21"/>
      <c r="E24" s="22"/>
      <c r="F24" s="23"/>
      <c r="G24" s="22"/>
      <c r="H24" s="22"/>
      <c r="I24" s="22"/>
      <c r="J24" s="22"/>
      <c r="K24" s="17"/>
    </row>
    <row r="25" spans="1:11" ht="22" customHeight="1">
      <c r="A25" s="14"/>
      <c r="B25" s="21" t="s">
        <v>66</v>
      </c>
      <c r="C25" s="21"/>
      <c r="D25" s="21"/>
      <c r="E25" s="22"/>
      <c r="F25" s="23"/>
      <c r="G25" s="22"/>
      <c r="H25" s="22"/>
      <c r="I25" s="22"/>
      <c r="J25" s="22"/>
      <c r="K25" s="17"/>
    </row>
    <row r="26" spans="1:11" ht="22" customHeight="1">
      <c r="A26" s="14"/>
      <c r="B26" s="21" t="s">
        <v>11</v>
      </c>
      <c r="C26" s="21"/>
      <c r="D26" s="21"/>
      <c r="E26" s="22"/>
      <c r="F26" s="36"/>
      <c r="G26" s="22"/>
      <c r="H26" s="22"/>
      <c r="I26" s="22"/>
      <c r="J26" s="22"/>
      <c r="K26" s="17"/>
    </row>
    <row r="27" spans="1:11" ht="22" customHeight="1">
      <c r="A27" s="14"/>
      <c r="B27" s="21" t="s">
        <v>32</v>
      </c>
      <c r="C27" s="21"/>
      <c r="D27" s="21"/>
      <c r="E27" s="22"/>
      <c r="F27" s="36"/>
      <c r="G27" s="22"/>
      <c r="H27" s="22"/>
      <c r="I27" s="22"/>
      <c r="J27" s="22"/>
      <c r="K27" s="17"/>
    </row>
    <row r="28" spans="1:11" ht="22" customHeight="1">
      <c r="A28" s="14"/>
      <c r="B28" s="21"/>
      <c r="C28" s="21"/>
      <c r="D28" s="21"/>
      <c r="E28" s="22"/>
      <c r="F28" s="36"/>
      <c r="G28" s="22"/>
      <c r="H28" s="22"/>
      <c r="I28" s="22"/>
      <c r="J28" s="22"/>
      <c r="K28" s="17"/>
    </row>
    <row r="29" spans="1:11" ht="22" customHeight="1">
      <c r="A29" s="14"/>
      <c r="B29" s="28" t="s">
        <v>26</v>
      </c>
      <c r="C29" s="21"/>
      <c r="D29" s="21"/>
      <c r="E29" s="29"/>
      <c r="F29" s="23"/>
      <c r="G29" s="29"/>
      <c r="H29" s="22"/>
      <c r="I29" s="22"/>
      <c r="J29" s="24"/>
      <c r="K29" s="17"/>
    </row>
    <row r="30" spans="1:11" ht="22" customHeight="1">
      <c r="A30" s="14"/>
      <c r="B30" s="14"/>
      <c r="C30" s="14"/>
      <c r="D30" s="14"/>
      <c r="F30" s="14"/>
      <c r="G30" s="14"/>
      <c r="H30" s="21"/>
      <c r="I30" s="22"/>
    </row>
    <row r="31" spans="1:11" ht="22" customHeight="1">
      <c r="A31" s="14"/>
      <c r="B31" s="23"/>
      <c r="C31" s="23"/>
      <c r="D31" s="23"/>
      <c r="E31" s="25"/>
      <c r="F31" s="23"/>
      <c r="G31" s="22"/>
      <c r="H31" s="21"/>
      <c r="I31" s="22"/>
    </row>
    <row r="32" spans="1:11" ht="22" customHeight="1">
      <c r="A32" s="14"/>
      <c r="B32" s="21" t="s">
        <v>19</v>
      </c>
      <c r="C32" s="21"/>
      <c r="D32" s="21"/>
      <c r="E32" s="22"/>
      <c r="F32" s="23"/>
      <c r="G32" s="22"/>
      <c r="H32" s="21"/>
      <c r="I32" s="22"/>
    </row>
    <row r="33" spans="1:9" ht="22" customHeight="1">
      <c r="A33" s="14"/>
      <c r="B33" s="33" t="s">
        <v>27</v>
      </c>
      <c r="C33" s="33"/>
      <c r="D33" s="33"/>
      <c r="E33" s="34"/>
      <c r="F33" s="35"/>
      <c r="G33" s="34"/>
      <c r="H33" s="33"/>
      <c r="I33" s="34"/>
    </row>
    <row r="34" spans="1:9" s="20" customFormat="1" ht="23" customHeight="1">
      <c r="B34" s="30" t="s">
        <v>28</v>
      </c>
      <c r="C34" s="26"/>
      <c r="D34" s="26"/>
      <c r="E34" s="31"/>
      <c r="F34" s="26"/>
      <c r="G34" s="32" t="s">
        <v>46</v>
      </c>
      <c r="H34" s="26"/>
      <c r="I34" s="32"/>
    </row>
    <row r="35" spans="1:9">
      <c r="A35" s="14"/>
      <c r="D35" s="17"/>
      <c r="E35" s="19"/>
      <c r="F35" s="14"/>
      <c r="G35" s="15"/>
      <c r="H35" s="16"/>
      <c r="I35" s="15"/>
    </row>
    <row r="36" spans="1:9">
      <c r="A36" s="14"/>
      <c r="B36" s="23"/>
      <c r="C36" s="23"/>
      <c r="D36" s="23"/>
      <c r="E36" s="25"/>
      <c r="F36" s="23"/>
      <c r="G36" s="22"/>
      <c r="H36" s="21"/>
      <c r="I36" s="22"/>
    </row>
    <row r="37" spans="1:9">
      <c r="A37" s="14"/>
      <c r="B37" s="14"/>
      <c r="C37" s="14"/>
      <c r="D37" s="14"/>
      <c r="F37" s="14"/>
      <c r="G37" s="14"/>
      <c r="H37" s="22"/>
    </row>
    <row r="38" spans="1:9">
      <c r="A38" s="23"/>
      <c r="B38" s="23"/>
      <c r="C38" s="23"/>
      <c r="D38" s="25"/>
      <c r="E38" s="23"/>
      <c r="F38" s="22"/>
      <c r="G38" s="21"/>
      <c r="H38" s="22"/>
    </row>
    <row r="39" spans="1:9">
      <c r="A39" s="27"/>
      <c r="B39" s="23"/>
      <c r="C39" s="23"/>
      <c r="D39" s="25"/>
      <c r="E39" s="23"/>
      <c r="F39" s="22"/>
      <c r="G39" s="21"/>
      <c r="H39" s="22"/>
    </row>
    <row r="40" spans="1:9">
      <c r="A40" s="23"/>
      <c r="B40" s="23"/>
      <c r="C40" s="23"/>
      <c r="D40" s="25"/>
      <c r="E40" s="23"/>
      <c r="F40" s="22"/>
      <c r="G40" s="21"/>
      <c r="H40" s="22"/>
    </row>
    <row r="41" spans="1:9">
      <c r="A41" s="23"/>
      <c r="B41" s="23"/>
      <c r="C41" s="23"/>
      <c r="D41" s="25"/>
      <c r="E41" s="23"/>
      <c r="F41" s="22"/>
      <c r="G41" s="21"/>
      <c r="H41" s="22"/>
    </row>
  </sheetData>
  <pageMargins left="0" right="0" top="0" bottom="0" header="0" footer="0"/>
  <pageSetup paperSize="9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8B25-739F-DC4D-838B-44E8501DA7F5}">
  <dimension ref="A1:BY86"/>
  <sheetViews>
    <sheetView showGridLines="0" topLeftCell="C66" zoomScale="287" zoomScaleNormal="319" workbookViewId="0">
      <selection activeCell="E16" sqref="E16"/>
    </sheetView>
  </sheetViews>
  <sheetFormatPr baseColWidth="10" defaultColWidth="10.83203125" defaultRowHeight="18.5"/>
  <cols>
    <col min="1" max="1" width="27.1640625" style="17" customWidth="1"/>
    <col min="2" max="2" width="0.1640625" style="17" customWidth="1"/>
    <col min="3" max="3" width="24.1640625" style="17" customWidth="1"/>
    <col min="4" max="4" width="10.83203125" style="19" hidden="1" customWidth="1"/>
    <col min="5" max="5" width="20.1640625" style="14" customWidth="1"/>
    <col min="6" max="6" width="48" style="15" customWidth="1"/>
    <col min="7" max="7" width="9.6640625" style="16" customWidth="1"/>
    <col min="8" max="8" width="13" style="15" customWidth="1"/>
    <col min="9" max="9" width="13.5" style="17" customWidth="1"/>
    <col min="10" max="10" width="5.6640625" style="14" customWidth="1"/>
    <col min="11" max="16384" width="10.83203125" style="14"/>
  </cols>
  <sheetData>
    <row r="1" spans="1:10" s="17" customFormat="1" ht="84" customHeight="1">
      <c r="A1" s="4"/>
      <c r="B1" s="4"/>
      <c r="C1" s="4"/>
      <c r="D1" s="2" t="s">
        <v>0</v>
      </c>
      <c r="E1" s="3"/>
      <c r="F1" s="4"/>
      <c r="G1" s="6"/>
      <c r="H1" s="5"/>
      <c r="I1" s="4"/>
      <c r="J1" s="4"/>
    </row>
    <row r="4" spans="1:10" s="20" customFormat="1" ht="28" customHeight="1">
      <c r="B4" s="7" t="s">
        <v>1</v>
      </c>
      <c r="C4" s="8"/>
      <c r="D4" s="8"/>
      <c r="E4" s="12"/>
      <c r="F4" s="1"/>
      <c r="G4" s="12"/>
      <c r="H4" s="10"/>
      <c r="I4" s="11"/>
    </row>
    <row r="5" spans="1:10" ht="22" customHeight="1">
      <c r="B5" s="21"/>
      <c r="C5" s="21"/>
      <c r="D5" s="21"/>
      <c r="E5" s="22"/>
      <c r="F5" s="23"/>
      <c r="G5" s="22"/>
      <c r="H5" s="21"/>
      <c r="I5" s="22"/>
    </row>
    <row r="6" spans="1:10" ht="22" customHeight="1">
      <c r="B6" s="18" t="s">
        <v>2</v>
      </c>
      <c r="C6" s="21"/>
      <c r="D6" s="21"/>
      <c r="E6" s="22"/>
      <c r="F6" s="23"/>
      <c r="G6" s="22"/>
      <c r="H6" s="21"/>
      <c r="I6" s="22"/>
    </row>
    <row r="7" spans="1:10" ht="22" customHeight="1">
      <c r="B7" s="21" t="s">
        <v>3</v>
      </c>
      <c r="C7" s="21"/>
      <c r="D7" s="21"/>
      <c r="E7" s="22">
        <f>-500*20</f>
        <v>-10000</v>
      </c>
      <c r="F7" s="23" t="s">
        <v>48</v>
      </c>
      <c r="G7" s="22"/>
      <c r="H7" s="22"/>
      <c r="I7" s="22"/>
    </row>
    <row r="8" spans="1:10" ht="22" customHeight="1">
      <c r="B8" s="21"/>
      <c r="C8" s="21"/>
      <c r="D8" s="21"/>
      <c r="E8" s="22"/>
      <c r="F8" s="23"/>
      <c r="G8" s="22"/>
      <c r="H8" s="21"/>
      <c r="I8" s="22"/>
    </row>
    <row r="9" spans="1:10" ht="22" customHeight="1">
      <c r="A9" s="14"/>
      <c r="B9" s="18" t="s">
        <v>5</v>
      </c>
      <c r="C9" s="21"/>
      <c r="D9" s="21"/>
      <c r="E9" s="29"/>
      <c r="F9" s="23"/>
      <c r="G9" s="29"/>
      <c r="H9" s="21"/>
      <c r="I9" s="29"/>
    </row>
    <row r="10" spans="1:10" ht="22" customHeight="1">
      <c r="A10" s="14"/>
      <c r="B10" s="21" t="s">
        <v>33</v>
      </c>
      <c r="C10" s="21" t="s">
        <v>49</v>
      </c>
      <c r="D10" s="21"/>
      <c r="E10" s="22">
        <v>44820</v>
      </c>
      <c r="F10" s="23"/>
      <c r="G10" s="22"/>
      <c r="H10" s="22"/>
      <c r="I10" s="22"/>
    </row>
    <row r="11" spans="1:10" ht="22" customHeight="1">
      <c r="A11" s="14"/>
      <c r="B11" s="21"/>
      <c r="C11" s="21" t="s">
        <v>6</v>
      </c>
      <c r="D11" s="21"/>
      <c r="E11" s="22">
        <v>5000</v>
      </c>
      <c r="F11" s="36"/>
      <c r="G11" s="22"/>
      <c r="H11" s="22"/>
      <c r="I11" s="22"/>
    </row>
    <row r="12" spans="1:10" ht="22" customHeight="1">
      <c r="A12" s="14"/>
      <c r="B12" s="21"/>
      <c r="C12" s="21" t="s">
        <v>7</v>
      </c>
      <c r="D12" s="21"/>
      <c r="E12" s="22">
        <v>18000</v>
      </c>
      <c r="F12" s="36"/>
      <c r="G12" s="22"/>
      <c r="H12" s="22"/>
      <c r="I12" s="22"/>
    </row>
    <row r="13" spans="1:10" ht="22" customHeight="1">
      <c r="A13" s="14"/>
      <c r="B13" s="21" t="s">
        <v>34</v>
      </c>
      <c r="C13" s="21"/>
      <c r="D13" s="21"/>
      <c r="E13" s="22">
        <v>10000</v>
      </c>
      <c r="F13" s="36"/>
      <c r="G13" s="22"/>
      <c r="H13" s="22"/>
      <c r="I13" s="22"/>
    </row>
    <row r="14" spans="1:10" ht="22" customHeight="1">
      <c r="A14" s="14"/>
      <c r="B14" s="21" t="s">
        <v>8</v>
      </c>
      <c r="C14" s="21"/>
      <c r="D14" s="21"/>
      <c r="E14" s="22">
        <f>3134+3134+5200</f>
        <v>11468</v>
      </c>
      <c r="F14" s="36"/>
      <c r="G14" s="22"/>
      <c r="H14" s="22"/>
      <c r="I14" s="22"/>
    </row>
    <row r="15" spans="1:10" ht="22" customHeight="1">
      <c r="A15" s="14"/>
      <c r="B15" s="28" t="s">
        <v>4</v>
      </c>
      <c r="C15" s="21"/>
      <c r="D15" s="21"/>
      <c r="E15" s="29">
        <f>SUM(E10:E14)</f>
        <v>89288</v>
      </c>
      <c r="F15" s="23"/>
      <c r="G15" s="29"/>
      <c r="H15" s="22"/>
      <c r="I15" s="22"/>
    </row>
    <row r="16" spans="1:10">
      <c r="A16" s="14"/>
      <c r="B16" s="14"/>
      <c r="C16" s="14"/>
      <c r="D16" s="14"/>
      <c r="F16" s="14"/>
      <c r="G16" s="14"/>
      <c r="H16" s="14"/>
      <c r="I16" s="14"/>
    </row>
    <row r="17" spans="1:11">
      <c r="A17" s="14"/>
      <c r="B17" s="23"/>
      <c r="C17" s="23"/>
      <c r="D17" s="23"/>
      <c r="E17" s="25"/>
      <c r="F17" s="23"/>
      <c r="G17" s="22"/>
      <c r="H17" s="21"/>
      <c r="I17" s="22"/>
    </row>
    <row r="18" spans="1:11" s="20" customFormat="1" ht="28" customHeight="1">
      <c r="B18" s="7" t="s">
        <v>35</v>
      </c>
      <c r="C18" s="8" t="s">
        <v>50</v>
      </c>
      <c r="D18" s="8"/>
      <c r="E18" s="9"/>
      <c r="F18" s="13"/>
      <c r="G18" s="9"/>
      <c r="H18" s="7"/>
      <c r="I18" s="9"/>
    </row>
    <row r="19" spans="1:11" ht="22" customHeight="1">
      <c r="A19" s="14"/>
      <c r="B19" s="18" t="s">
        <v>2</v>
      </c>
      <c r="C19" s="21"/>
      <c r="D19" s="21"/>
      <c r="E19" s="22"/>
      <c r="F19" s="23"/>
      <c r="G19" s="22"/>
      <c r="H19" s="21"/>
      <c r="I19" s="22"/>
    </row>
    <row r="20" spans="1:11" ht="22" customHeight="1">
      <c r="A20" s="14"/>
      <c r="B20" s="21" t="s">
        <v>3</v>
      </c>
      <c r="C20" s="21"/>
      <c r="D20" s="21"/>
      <c r="E20" s="22">
        <f>-20*500</f>
        <v>-10000</v>
      </c>
      <c r="F20" s="23"/>
      <c r="G20" s="22"/>
      <c r="H20" s="22"/>
      <c r="I20" s="22"/>
      <c r="J20" s="22"/>
      <c r="K20" s="17"/>
    </row>
    <row r="21" spans="1:11" ht="22" customHeight="1">
      <c r="A21" s="14"/>
      <c r="B21" s="14"/>
      <c r="C21" s="14"/>
      <c r="D21" s="14"/>
      <c r="F21" s="14"/>
      <c r="G21" s="14"/>
      <c r="H21" s="21"/>
      <c r="I21" s="22"/>
    </row>
    <row r="22" spans="1:11" ht="22" customHeight="1">
      <c r="A22" s="14"/>
      <c r="B22" s="18" t="s">
        <v>5</v>
      </c>
      <c r="C22" s="21"/>
      <c r="D22" s="21"/>
      <c r="E22" s="22"/>
      <c r="F22" s="23"/>
      <c r="G22" s="22"/>
      <c r="H22" s="21"/>
      <c r="I22" s="22"/>
    </row>
    <row r="23" spans="1:11" ht="22" customHeight="1">
      <c r="A23" s="14"/>
      <c r="B23" s="21" t="s">
        <v>36</v>
      </c>
      <c r="C23" s="21" t="s">
        <v>9</v>
      </c>
      <c r="D23" s="21"/>
      <c r="E23" s="22">
        <v>5000</v>
      </c>
      <c r="F23" s="23" t="s">
        <v>51</v>
      </c>
      <c r="G23" s="22"/>
      <c r="H23" s="22"/>
      <c r="I23" s="22"/>
      <c r="J23" s="22"/>
      <c r="K23" s="17"/>
    </row>
    <row r="24" spans="1:11" ht="22" customHeight="1">
      <c r="A24" s="14"/>
      <c r="B24" s="21"/>
      <c r="C24" s="21" t="s">
        <v>6</v>
      </c>
      <c r="D24" s="21"/>
      <c r="E24" s="22">
        <v>5000</v>
      </c>
      <c r="F24" s="36"/>
      <c r="G24" s="22"/>
      <c r="H24" s="22"/>
      <c r="I24" s="22"/>
      <c r="J24" s="22"/>
      <c r="K24" s="17"/>
    </row>
    <row r="25" spans="1:11" ht="22" customHeight="1">
      <c r="A25" s="14"/>
      <c r="B25" s="21"/>
      <c r="C25" s="21" t="s">
        <v>7</v>
      </c>
      <c r="D25" s="21"/>
      <c r="E25" s="22">
        <v>15000</v>
      </c>
      <c r="F25" s="36"/>
      <c r="G25" s="22"/>
      <c r="H25" s="22"/>
      <c r="I25" s="22"/>
      <c r="J25" s="22"/>
      <c r="K25" s="17"/>
    </row>
    <row r="26" spans="1:11" ht="22" customHeight="1">
      <c r="A26" s="14"/>
      <c r="B26" s="21" t="s">
        <v>8</v>
      </c>
      <c r="C26" s="21"/>
      <c r="D26" s="21"/>
      <c r="E26" s="22">
        <f>3134+3134+5200</f>
        <v>11468</v>
      </c>
      <c r="F26" s="23" t="s">
        <v>29</v>
      </c>
      <c r="G26" s="22"/>
      <c r="H26" s="22"/>
      <c r="I26" s="22"/>
      <c r="J26" s="22"/>
      <c r="K26" s="17"/>
    </row>
    <row r="27" spans="1:11" ht="22" customHeight="1">
      <c r="A27" s="14"/>
      <c r="B27" s="33" t="s">
        <v>12</v>
      </c>
      <c r="C27" s="33"/>
      <c r="D27" s="33"/>
      <c r="E27" s="34">
        <v>40000</v>
      </c>
      <c r="F27" s="35" t="s">
        <v>52</v>
      </c>
      <c r="G27" s="34"/>
      <c r="H27" s="34"/>
      <c r="I27" s="34"/>
      <c r="J27" s="22"/>
      <c r="K27" s="17"/>
    </row>
    <row r="28" spans="1:11" ht="22" customHeight="1">
      <c r="A28" s="14"/>
      <c r="B28" s="28" t="s">
        <v>4</v>
      </c>
      <c r="C28" s="21"/>
      <c r="D28" s="21"/>
      <c r="E28" s="29">
        <f>SUM(E23:E27)</f>
        <v>76468</v>
      </c>
      <c r="F28" s="23"/>
      <c r="G28" s="29"/>
      <c r="H28" s="22"/>
      <c r="I28" s="22"/>
      <c r="J28" s="24"/>
      <c r="K28" s="17"/>
    </row>
    <row r="29" spans="1:11" ht="22" customHeight="1">
      <c r="A29" s="14"/>
      <c r="B29" s="14"/>
      <c r="C29" s="14"/>
      <c r="D29" s="14"/>
      <c r="F29" s="14"/>
      <c r="G29" s="14"/>
      <c r="H29" s="21"/>
      <c r="I29" s="22"/>
    </row>
    <row r="30" spans="1:11" ht="22" customHeight="1">
      <c r="A30" s="14"/>
      <c r="B30" s="14"/>
      <c r="C30" s="14"/>
      <c r="D30" s="14"/>
      <c r="F30" s="14"/>
      <c r="G30" s="14"/>
      <c r="H30" s="21"/>
      <c r="I30" s="22"/>
    </row>
    <row r="31" spans="1:11" ht="30" customHeight="1">
      <c r="B31" s="7" t="s">
        <v>37</v>
      </c>
      <c r="C31" s="8" t="s">
        <v>53</v>
      </c>
      <c r="D31" s="8"/>
      <c r="E31" s="9"/>
      <c r="F31" s="13"/>
      <c r="G31" s="9"/>
      <c r="H31" s="7"/>
      <c r="I31" s="9"/>
    </row>
    <row r="32" spans="1:11" ht="22" customHeight="1">
      <c r="B32" s="18" t="s">
        <v>2</v>
      </c>
    </row>
    <row r="33" spans="2:11" s="20" customFormat="1" ht="22" customHeight="1">
      <c r="B33" s="21" t="s">
        <v>3</v>
      </c>
      <c r="C33" s="21"/>
      <c r="D33" s="21"/>
      <c r="E33" s="22">
        <f>-500*24</f>
        <v>-12000</v>
      </c>
      <c r="F33" s="23" t="s">
        <v>57</v>
      </c>
      <c r="G33" s="22"/>
      <c r="H33" s="22"/>
      <c r="I33" s="22"/>
    </row>
    <row r="34" spans="2:11" ht="22" customHeight="1">
      <c r="B34" s="21" t="s">
        <v>10</v>
      </c>
      <c r="C34" s="21"/>
      <c r="D34" s="21"/>
      <c r="E34" s="22">
        <v>-253000</v>
      </c>
      <c r="F34" s="23"/>
      <c r="G34" s="22"/>
      <c r="H34" s="22"/>
      <c r="I34" s="22"/>
    </row>
    <row r="35" spans="2:11" ht="22" customHeight="1">
      <c r="B35" s="28" t="s">
        <v>4</v>
      </c>
      <c r="C35" s="28"/>
      <c r="D35" s="28"/>
      <c r="E35" s="29">
        <f>SUBTOTAL(109,E33:E34)</f>
        <v>-265000</v>
      </c>
      <c r="F35" s="23"/>
      <c r="G35" s="29"/>
      <c r="H35" s="22"/>
      <c r="I35" s="22"/>
    </row>
    <row r="36" spans="2:11">
      <c r="K36" s="17"/>
    </row>
    <row r="37" spans="2:11" ht="22" customHeight="1">
      <c r="B37" s="18" t="s">
        <v>5</v>
      </c>
      <c r="K37" s="17"/>
    </row>
    <row r="38" spans="2:11" ht="22" customHeight="1">
      <c r="B38" s="21" t="s">
        <v>38</v>
      </c>
      <c r="C38" s="21"/>
      <c r="D38" s="21"/>
      <c r="E38" s="22">
        <v>70000</v>
      </c>
      <c r="F38" s="23" t="s">
        <v>54</v>
      </c>
      <c r="G38" s="22"/>
      <c r="H38" s="22"/>
      <c r="I38" s="22"/>
      <c r="K38" s="17"/>
    </row>
    <row r="39" spans="2:11" ht="21" customHeight="1">
      <c r="B39" s="21" t="s">
        <v>7</v>
      </c>
      <c r="C39" s="21"/>
      <c r="D39" s="21"/>
      <c r="E39" s="22">
        <v>40000</v>
      </c>
      <c r="F39" s="23"/>
      <c r="G39" s="22"/>
      <c r="H39" s="22"/>
      <c r="I39" s="22"/>
      <c r="K39" s="17"/>
    </row>
    <row r="40" spans="2:11" ht="21" customHeight="1">
      <c r="B40" s="21" t="s">
        <v>40</v>
      </c>
      <c r="C40" s="21"/>
      <c r="D40" s="21"/>
      <c r="E40" s="22">
        <v>50000</v>
      </c>
      <c r="F40" s="36" t="s">
        <v>55</v>
      </c>
      <c r="G40" s="22"/>
      <c r="H40" s="22"/>
      <c r="I40" s="22"/>
      <c r="K40" s="17"/>
    </row>
    <row r="41" spans="2:11" ht="22" customHeight="1">
      <c r="B41" s="21" t="s">
        <v>8</v>
      </c>
      <c r="C41" s="21"/>
      <c r="D41" s="21"/>
      <c r="E41" s="22">
        <v>75000</v>
      </c>
      <c r="F41" s="23" t="s">
        <v>56</v>
      </c>
      <c r="G41" s="22"/>
      <c r="H41" s="22"/>
      <c r="I41" s="22"/>
      <c r="K41" s="17"/>
    </row>
    <row r="42" spans="2:11" ht="22" customHeight="1">
      <c r="B42" s="21" t="s">
        <v>39</v>
      </c>
      <c r="C42" s="21"/>
      <c r="D42" s="21"/>
      <c r="E42" s="22">
        <v>30000</v>
      </c>
      <c r="F42" s="36"/>
      <c r="G42" s="22"/>
      <c r="H42" s="22"/>
      <c r="I42" s="22"/>
      <c r="K42" s="17"/>
    </row>
    <row r="43" spans="2:11" ht="22" customHeight="1">
      <c r="B43" s="21"/>
      <c r="C43" s="21"/>
      <c r="D43" s="21"/>
      <c r="E43" s="22"/>
      <c r="F43" s="36"/>
      <c r="G43" s="22"/>
      <c r="H43" s="22"/>
      <c r="I43" s="22"/>
      <c r="K43" s="17"/>
    </row>
    <row r="44" spans="2:11" ht="22" customHeight="1">
      <c r="B44" s="28" t="s">
        <v>4</v>
      </c>
      <c r="C44" s="21"/>
      <c r="D44" s="21"/>
      <c r="E44" s="29">
        <f>SUBTOTAL(109,E38:E42)</f>
        <v>265000</v>
      </c>
      <c r="F44" s="23"/>
      <c r="G44" s="29"/>
      <c r="H44" s="22"/>
      <c r="I44" s="22"/>
      <c r="K44" s="17"/>
    </row>
    <row r="45" spans="2:11">
      <c r="K45" s="17"/>
    </row>
    <row r="46" spans="2:11" ht="29" customHeight="1">
      <c r="B46" s="7" t="s">
        <v>11</v>
      </c>
      <c r="C46" s="8" t="s">
        <v>58</v>
      </c>
      <c r="D46" s="8"/>
      <c r="E46" s="9"/>
      <c r="F46" s="13"/>
      <c r="G46" s="9"/>
      <c r="H46" s="7"/>
      <c r="I46" s="9"/>
    </row>
    <row r="47" spans="2:11" ht="22" customHeight="1">
      <c r="B47" s="18" t="s">
        <v>2</v>
      </c>
    </row>
    <row r="48" spans="2:11" ht="22" customHeight="1">
      <c r="B48" s="21" t="s">
        <v>3</v>
      </c>
      <c r="C48" s="21"/>
      <c r="D48" s="21"/>
      <c r="E48" s="22">
        <f>-500*30</f>
        <v>-15000</v>
      </c>
      <c r="F48" s="23" t="s">
        <v>60</v>
      </c>
      <c r="G48" s="22"/>
      <c r="H48" s="22"/>
      <c r="I48" s="22"/>
    </row>
    <row r="49" spans="1:77" ht="22" customHeight="1">
      <c r="B49" s="21"/>
      <c r="C49" s="21"/>
      <c r="D49" s="21"/>
      <c r="E49" s="22"/>
      <c r="F49" s="23"/>
      <c r="G49" s="22"/>
      <c r="H49" s="22"/>
      <c r="I49" s="22"/>
    </row>
    <row r="50" spans="1:77" ht="22" customHeight="1">
      <c r="B50" s="21"/>
      <c r="C50" s="55" t="s">
        <v>4</v>
      </c>
      <c r="D50" s="56"/>
      <c r="E50" s="59">
        <v>15000</v>
      </c>
      <c r="F50" s="58"/>
      <c r="G50" s="59"/>
      <c r="H50" s="59"/>
      <c r="I50" s="59"/>
    </row>
    <row r="52" spans="1:77" ht="22" customHeight="1">
      <c r="B52" s="18" t="s">
        <v>5</v>
      </c>
    </row>
    <row r="53" spans="1:77" ht="22" customHeight="1">
      <c r="B53" s="21" t="s">
        <v>9</v>
      </c>
      <c r="C53" s="21"/>
      <c r="D53" s="21"/>
      <c r="E53" s="22">
        <v>50000</v>
      </c>
      <c r="F53" s="23" t="s">
        <v>61</v>
      </c>
      <c r="G53" s="22"/>
      <c r="H53" s="22"/>
      <c r="I53" s="22"/>
    </row>
    <row r="54" spans="1:77" ht="22" customHeight="1">
      <c r="B54" s="21" t="s">
        <v>6</v>
      </c>
      <c r="C54" s="21"/>
      <c r="D54" s="21"/>
      <c r="E54" s="22">
        <v>20000</v>
      </c>
      <c r="F54" s="23"/>
      <c r="G54" s="22"/>
      <c r="H54" s="22"/>
      <c r="I54" s="22"/>
    </row>
    <row r="55" spans="1:77" ht="22" customHeight="1">
      <c r="B55" s="21"/>
      <c r="C55" s="21" t="s">
        <v>7</v>
      </c>
      <c r="D55" s="21"/>
      <c r="E55" s="22">
        <v>30000</v>
      </c>
      <c r="F55" s="23"/>
      <c r="G55" s="22"/>
      <c r="H55" s="22"/>
      <c r="I55" s="22"/>
    </row>
    <row r="56" spans="1:77" ht="22" customHeight="1">
      <c r="B56" s="21" t="s">
        <v>12</v>
      </c>
      <c r="C56" s="21"/>
      <c r="D56" s="21"/>
      <c r="E56" s="22">
        <v>15000</v>
      </c>
      <c r="F56" s="23" t="s">
        <v>30</v>
      </c>
      <c r="G56" s="22"/>
      <c r="H56" s="22"/>
      <c r="I56" s="22"/>
    </row>
    <row r="57" spans="1:77" ht="22" customHeight="1">
      <c r="B57" s="21" t="s">
        <v>8</v>
      </c>
      <c r="C57" s="21"/>
      <c r="D57" s="21"/>
      <c r="E57" s="22">
        <f>3134+3134+3134+3134+5200</f>
        <v>17736</v>
      </c>
      <c r="F57" s="23" t="s">
        <v>31</v>
      </c>
      <c r="G57" s="22"/>
      <c r="H57" s="22"/>
      <c r="I57" s="22"/>
    </row>
    <row r="58" spans="1:77" s="60" customFormat="1" ht="22" customHeight="1">
      <c r="A58" s="17"/>
      <c r="B58" s="55" t="s">
        <v>4</v>
      </c>
      <c r="C58" s="56"/>
      <c r="D58" s="56"/>
      <c r="E58" s="57">
        <f>SUM(E53:E57)</f>
        <v>132736</v>
      </c>
      <c r="F58" s="58"/>
      <c r="G58" s="57"/>
      <c r="H58" s="59"/>
      <c r="I58" s="5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77" s="60" customFormat="1" ht="22" customHeight="1">
      <c r="A59" s="17"/>
      <c r="B59" s="21"/>
      <c r="C59" s="21"/>
      <c r="D59" s="21"/>
      <c r="E59" s="22"/>
      <c r="F59" s="36"/>
      <c r="G59" s="22"/>
      <c r="H59" s="22"/>
      <c r="I59" s="2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</row>
    <row r="60" spans="1:77" ht="29" customHeight="1">
      <c r="B60" s="7" t="s">
        <v>11</v>
      </c>
      <c r="C60" s="8" t="s">
        <v>11</v>
      </c>
      <c r="D60" s="8"/>
      <c r="E60" s="9"/>
      <c r="F60" s="13"/>
      <c r="G60" s="9"/>
      <c r="H60" s="7"/>
      <c r="I60" s="9"/>
    </row>
    <row r="61" spans="1:77" ht="29" customHeight="1">
      <c r="B61" s="21"/>
      <c r="C61" s="21"/>
      <c r="D61" s="21"/>
      <c r="E61" s="22"/>
      <c r="F61" s="53"/>
      <c r="G61" s="22"/>
      <c r="H61" s="22"/>
      <c r="I61" s="22"/>
    </row>
    <row r="62" spans="1:77" ht="29" customHeight="1">
      <c r="B62" s="21"/>
      <c r="C62" s="68" t="s">
        <v>2</v>
      </c>
      <c r="D62" s="56"/>
      <c r="E62" s="59"/>
      <c r="F62" s="67"/>
      <c r="G62" s="59"/>
      <c r="H62" s="59"/>
      <c r="I62" s="59"/>
    </row>
    <row r="63" spans="1:77">
      <c r="B63" s="21"/>
      <c r="C63" s="21" t="s">
        <v>3</v>
      </c>
      <c r="D63" s="22"/>
      <c r="E63" s="22">
        <f>500*30</f>
        <v>15000</v>
      </c>
      <c r="F63" s="22" t="s">
        <v>59</v>
      </c>
      <c r="G63" s="22"/>
      <c r="H63" s="22"/>
      <c r="I63" s="22"/>
    </row>
    <row r="65" spans="2:9">
      <c r="C65" s="61" t="s">
        <v>4</v>
      </c>
      <c r="D65" s="62"/>
      <c r="E65" s="60">
        <v>15000</v>
      </c>
      <c r="F65" s="63"/>
      <c r="G65" s="64"/>
      <c r="H65" s="63"/>
      <c r="I65" s="54"/>
    </row>
    <row r="66" spans="2:9">
      <c r="C66" s="65"/>
    </row>
    <row r="67" spans="2:9">
      <c r="C67" s="65" t="s">
        <v>5</v>
      </c>
    </row>
    <row r="68" spans="2:9">
      <c r="C68" s="65" t="s">
        <v>62</v>
      </c>
      <c r="E68" s="14">
        <f>49348</f>
        <v>49348</v>
      </c>
      <c r="F68" s="66" t="s">
        <v>64</v>
      </c>
    </row>
    <row r="69" spans="2:9">
      <c r="C69" s="65" t="s">
        <v>12</v>
      </c>
      <c r="E69" s="14">
        <v>10000</v>
      </c>
    </row>
    <row r="70" spans="2:9">
      <c r="C70" s="65" t="s">
        <v>8</v>
      </c>
      <c r="E70" s="14">
        <f>3134+3134+3134+5200</f>
        <v>14602</v>
      </c>
      <c r="F70" s="66" t="s">
        <v>63</v>
      </c>
    </row>
    <row r="71" spans="2:9">
      <c r="C71" s="65"/>
    </row>
    <row r="72" spans="2:9">
      <c r="C72" s="61" t="s">
        <v>4</v>
      </c>
      <c r="D72" s="62"/>
      <c r="E72" s="60">
        <f>SUM(E68:E71)</f>
        <v>73950</v>
      </c>
      <c r="F72" s="63"/>
      <c r="G72" s="64"/>
      <c r="H72" s="63"/>
      <c r="I72" s="54"/>
    </row>
    <row r="73" spans="2:9">
      <c r="C73" s="65"/>
    </row>
    <row r="74" spans="2:9">
      <c r="C74" s="65"/>
    </row>
    <row r="76" spans="2:9" ht="21">
      <c r="B76" s="7" t="s">
        <v>41</v>
      </c>
      <c r="C76" s="8"/>
      <c r="D76" s="8"/>
      <c r="E76" s="9"/>
      <c r="F76" s="13"/>
      <c r="G76" s="9"/>
      <c r="H76" s="7"/>
      <c r="I76" s="9"/>
    </row>
    <row r="78" spans="2:9">
      <c r="B78" s="18" t="s">
        <v>5</v>
      </c>
    </row>
    <row r="79" spans="2:9">
      <c r="B79" s="21" t="s">
        <v>42</v>
      </c>
      <c r="C79" s="21"/>
      <c r="D79" s="21"/>
      <c r="E79" s="22">
        <v>20000</v>
      </c>
      <c r="F79" s="23"/>
      <c r="G79" s="22"/>
      <c r="H79" s="22"/>
      <c r="I79" s="22"/>
    </row>
    <row r="80" spans="2:9">
      <c r="B80" s="21" t="s">
        <v>6</v>
      </c>
      <c r="C80" s="21" t="s">
        <v>43</v>
      </c>
      <c r="D80" s="21"/>
      <c r="E80" s="22">
        <v>20000</v>
      </c>
      <c r="F80" s="23"/>
      <c r="G80" s="22"/>
      <c r="H80" s="22"/>
      <c r="I80" s="22"/>
    </row>
    <row r="81" spans="2:9">
      <c r="B81" s="33"/>
      <c r="C81" s="33"/>
      <c r="D81" s="33"/>
      <c r="E81" s="34"/>
      <c r="F81" s="35"/>
      <c r="G81" s="34"/>
      <c r="H81" s="34"/>
      <c r="I81" s="34"/>
    </row>
    <row r="82" spans="2:9">
      <c r="B82" s="28" t="s">
        <v>4</v>
      </c>
      <c r="C82" s="21"/>
      <c r="D82" s="21"/>
      <c r="E82" s="29">
        <v>40000</v>
      </c>
      <c r="F82" s="23"/>
      <c r="G82" s="29"/>
      <c r="H82" s="22"/>
      <c r="I82" s="22"/>
    </row>
    <row r="85" spans="2:9">
      <c r="C85" s="44" t="s">
        <v>44</v>
      </c>
      <c r="D85" s="45"/>
      <c r="E85" s="46">
        <v>315000</v>
      </c>
      <c r="F85" s="47"/>
      <c r="G85" s="51"/>
      <c r="H85" s="47"/>
      <c r="I85" s="52"/>
    </row>
    <row r="86" spans="2:9">
      <c r="C86" s="40" t="s">
        <v>45</v>
      </c>
      <c r="D86" s="41"/>
      <c r="E86" s="42">
        <f>677442</f>
        <v>677442</v>
      </c>
      <c r="F86" s="43"/>
      <c r="G86" s="48"/>
      <c r="H86" s="49"/>
      <c r="I86" s="50"/>
    </row>
  </sheetData>
  <pageMargins left="0.7" right="0.7" top="0.75" bottom="0.75" header="0.3" footer="0.3"/>
  <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Hovedbudsjett</vt:lpstr>
      <vt:lpstr>Prosjektbudsjett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Romset</dc:creator>
  <cp:keywords/>
  <dc:description/>
  <cp:lastModifiedBy>Silje Solvang</cp:lastModifiedBy>
  <cp:revision/>
  <dcterms:created xsi:type="dcterms:W3CDTF">2018-10-31T18:01:08Z</dcterms:created>
  <dcterms:modified xsi:type="dcterms:W3CDTF">2023-04-27T08:59:15Z</dcterms:modified>
  <cp:category/>
  <cp:contentStatus/>
</cp:coreProperties>
</file>